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/>
  <mc:AlternateContent xmlns:mc="http://schemas.openxmlformats.org/markup-compatibility/2006">
    <mc:Choice Requires="x15">
      <x15ac:absPath xmlns:x15ac="http://schemas.microsoft.com/office/spreadsheetml/2010/11/ac" url="https://artcas.sharepoint.com/sites/NEGAG/Freigegebene Dokumente/NEG_DMS/50_BUCHHALTUNG/"/>
    </mc:Choice>
  </mc:AlternateContent>
  <xr:revisionPtr revIDLastSave="130" documentId="8_{815980C4-736F-445E-9D7B-0B8B64E50FB7}" xr6:coauthVersionLast="47" xr6:coauthVersionMax="47" xr10:uidLastSave="{383DBAD0-00BB-423E-BF02-1E3EA337FB57}"/>
  <bookViews>
    <workbookView xWindow="-120" yWindow="-120" windowWidth="29040" windowHeight="15720" xr2:uid="{00000000-000D-0000-FFFF-FFFF00000000}"/>
  </bookViews>
  <sheets>
    <sheet name="Rechnungseingangsbuch" sheetId="1" r:id="rId1"/>
    <sheet name="Kreditoren" sheetId="2" r:id="rId2"/>
    <sheet name="Projekte" sheetId="3" r:id="rId3"/>
    <sheet name="Zusammenfassung" sheetId="4" r:id="rId4"/>
  </sheets>
  <definedNames>
    <definedName name="_xlnm._FilterDatabase" localSheetId="1" hidden="1">Kreditoren!$A$1:$E$1</definedName>
    <definedName name="_xlnm._FilterDatabase" localSheetId="0" hidden="1">Rechnungseingangsbuch!$A$1:$Z$1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4" l="1"/>
  <c r="B7" i="4"/>
  <c r="B6" i="4"/>
  <c r="B5" i="4"/>
  <c r="B4" i="4"/>
  <c r="B3" i="4"/>
</calcChain>
</file>

<file path=xl/sharedStrings.xml><?xml version="1.0" encoding="utf-8"?>
<sst xmlns="http://schemas.openxmlformats.org/spreadsheetml/2006/main" count="251" uniqueCount="190">
  <si>
    <t>Lfd. Nr.</t>
  </si>
  <si>
    <t>RE-Nr.</t>
  </si>
  <si>
    <t>RE-Datum</t>
  </si>
  <si>
    <t>Eingangsdatum</t>
  </si>
  <si>
    <t>Faelligkeitsdatum</t>
  </si>
  <si>
    <t>Lieferant</t>
  </si>
  <si>
    <t>Kred.-Konto</t>
  </si>
  <si>
    <t>Projekt</t>
  </si>
  <si>
    <t>Gesellschaft</t>
  </si>
  <si>
    <t>Bruttobetrag</t>
  </si>
  <si>
    <t>Nettobetrag</t>
  </si>
  <si>
    <t>MwSt.</t>
  </si>
  <si>
    <t>MwSt.-Satz</t>
  </si>
  <si>
    <t>Waehrung</t>
  </si>
  <si>
    <t>IBAN</t>
  </si>
  <si>
    <t>Buchungskonto</t>
  </si>
  <si>
    <t>Kostenstelle</t>
  </si>
  <si>
    <t>Zahlungsstatus</t>
  </si>
  <si>
    <t>Freigabestufe</t>
  </si>
  <si>
    <t>Freigegeben von</t>
  </si>
  <si>
    <t>Freigabedatum</t>
  </si>
  <si>
    <t>Dateiname</t>
  </si>
  <si>
    <t>OneDrive-Folder-ID</t>
  </si>
  <si>
    <t>OneDrive-ID</t>
  </si>
  <si>
    <t>OneDrive-Pfad</t>
  </si>
  <si>
    <t>Bemerkung</t>
  </si>
  <si>
    <t>Sachliche Freigabe</t>
  </si>
  <si>
    <t>Rechnerische freigabe</t>
  </si>
  <si>
    <t>Jürgen Freigabe</t>
  </si>
  <si>
    <t>INV-2026-0006</t>
  </si>
  <si>
    <t>RP-2026/0087</t>
  </si>
  <si>
    <t>Rupprecht &amp; Partner</t>
  </si>
  <si>
    <t>HH</t>
  </si>
  <si>
    <t>ARTCAS Projekt HH GmbH</t>
  </si>
  <si>
    <t>EUR</t>
  </si>
  <si>
    <t>DE56860400000445771200</t>
  </si>
  <si>
    <t>Offen</t>
  </si>
  <si>
    <t>Herr Wilms</t>
  </si>
  <si>
    <t>2026-03-18_Rechnung_HH_Rupprecht-&amp;-Partner.pdf</t>
  </si>
  <si>
    <t>https://artcas.sharepoint.com/sites/NEGAG/Freigegebene%20Dokumente/NEG_DMS/50_BUCHHALTUNG/HH%20-%20Hotel%20Konsul/Verbindlichkeiten/2026/03/2026-03-18_Rechnung_HH_Rupprecht-%26-Partner.pdf</t>
  </si>
  <si>
    <t>AI-enhanced (conf: 0.99)</t>
  </si>
  <si>
    <t>01FGEWYFG62WOJT3Y66RFL7TGSZ24CMACZ</t>
  </si>
  <si>
    <t>01FGEWYFHRK772DYZXCNHYDINNZR7BUPOR</t>
  </si>
  <si>
    <t>x</t>
  </si>
  <si>
    <t>VF-2026-884721</t>
  </si>
  <si>
    <t>Vodafone</t>
  </si>
  <si>
    <t>B69</t>
  </si>
  <si>
    <t>ARTCAS Projekt B69 GmbH</t>
  </si>
  <si>
    <t>DE72300700240823569100</t>
  </si>
  <si>
    <t>Frau Hienke</t>
  </si>
  <si>
    <t>2026-03-15_Rechnung_B69_Vodafone.pdf</t>
  </si>
  <si>
    <t>https://artcas.sharepoint.com/sites/NEGAG/Freigegebene%20Dokumente/NEG_DMS/50_BUCHHALTUNG/B69%20-%20ARTCAS%20Projekt%20B69%20GmbH/Verbindlichkeiten/2026/03/2026-03-15_Rechnung_B69_Vodafone.pdf</t>
  </si>
  <si>
    <t>AI-enhanced (conf: 1)</t>
  </si>
  <si>
    <t>01FGEWYFHYJFYUJLJUG5ALAK44NLMFKR3X</t>
  </si>
  <si>
    <t>01FGEWYFHIW7HHLXTRQ5B3EKEEEZC5Z33B</t>
  </si>
  <si>
    <t>G1G6Q3BO 0007</t>
  </si>
  <si>
    <t>OpenAI Ireland Limited</t>
  </si>
  <si>
    <t>Allgemein</t>
  </si>
  <si>
    <t>NEG AG</t>
  </si>
  <si>
    <t>System (Auto)</t>
  </si>
  <si>
    <t>2026-03-08_Rechnung_Allgemein_OpenAI-Ireland-Limited.pdf</t>
  </si>
  <si>
    <t>https://artcas.sharepoint.com/sites/NEGAG/Freigegebene%20Dokumente/NEG_DMS/50_BUCHHALTUNG/NEG_AG%20-%20NEG%20AG/Verbindlichkeiten/2026/03/2026-03-08_Rechnung_Allgemein_OpenAI-Ireland-Limited.pdf</t>
  </si>
  <si>
    <t>01FGEWYFHZUZW5CY6G3ZAKSX63XQQUSIGE</t>
  </si>
  <si>
    <t>01FGEWYFAY2JPTUSV43VD3AO3QGJWHH5OP</t>
  </si>
  <si>
    <t>INV-2026-0007</t>
  </si>
  <si>
    <t>AI-enhanced (conf: 0.98)</t>
  </si>
  <si>
    <t>2026/3322</t>
  </si>
  <si>
    <t>Telekom</t>
  </si>
  <si>
    <t>DE03860700240157755000</t>
  </si>
  <si>
    <t>2026-05-21_Rechnung_Allgemein_Telekom.pdf</t>
  </si>
  <si>
    <t>https://artcas.sharepoint.com/sites/NEGAG/Freigegebene%20Dokumente/NEG_DMS/50_BUCHHALTUNG/NEG_AG%20-%20NEG%20AG/Verbindlichkeiten/2026/05/2026-05-21_Rechnung_Allgemein_Telekom.pdf</t>
  </si>
  <si>
    <t>01FGEWYFEDEHQZMHHRLFDK6C44UPXJ56LB</t>
  </si>
  <si>
    <t>Kategorie</t>
  </si>
  <si>
    <t>Standard-IBAN</t>
  </si>
  <si>
    <t>4210</t>
  </si>
  <si>
    <t>Telekommunikation</t>
  </si>
  <si>
    <t>4220</t>
  </si>
  <si>
    <t>4230</t>
  </si>
  <si>
    <t>Stadtwerke Leipzig</t>
  </si>
  <si>
    <t>Energie/Versorgung</t>
  </si>
  <si>
    <t>4240</t>
  </si>
  <si>
    <t>Veolia</t>
  </si>
  <si>
    <t>4250</t>
  </si>
  <si>
    <t>Google</t>
  </si>
  <si>
    <t>Marketing/Werbung</t>
  </si>
  <si>
    <t>4260</t>
  </si>
  <si>
    <t>Immoscout24</t>
  </si>
  <si>
    <t>4270</t>
  </si>
  <si>
    <t>IKS</t>
  </si>
  <si>
    <t>Dienstleistung</t>
  </si>
  <si>
    <t>4280</t>
  </si>
  <si>
    <t>Neue Medien Muennich</t>
  </si>
  <si>
    <t>IT/Hosting</t>
  </si>
  <si>
    <t>4290</t>
  </si>
  <si>
    <t>Rupprecht</t>
  </si>
  <si>
    <t>4295</t>
  </si>
  <si>
    <t>Schlosser</t>
  </si>
  <si>
    <t>4300</t>
  </si>
  <si>
    <t>Stadt Leipzig</t>
  </si>
  <si>
    <t>Behoerde/Gebuehren</t>
  </si>
  <si>
    <t>4310</t>
  </si>
  <si>
    <t>Bundesanzeiger</t>
  </si>
  <si>
    <t>Projektcode</t>
  </si>
  <si>
    <t>Projektname</t>
  </si>
  <si>
    <t>OneDrive RE-Pfad</t>
  </si>
  <si>
    <t>Brandenburger Str. 69</t>
  </si>
  <si>
    <t>ARTCAS_01</t>
  </si>
  <si>
    <t>50_BUCHHALTUNG/ARTCAS_01/Verbindlichkeiten</t>
  </si>
  <si>
    <t>B69a</t>
  </si>
  <si>
    <t>Brandenburger Str. 69a</t>
  </si>
  <si>
    <t>ARTCAS_02</t>
  </si>
  <si>
    <t>50_BUCHHALTUNG/ARTCAS_02/Verbindlichkeiten</t>
  </si>
  <si>
    <t>R100</t>
  </si>
  <si>
    <t>Ratzelstr. 100</t>
  </si>
  <si>
    <t>ARTCAS_03</t>
  </si>
  <si>
    <t>50_BUCHHALTUNG/ARTCAS_03/Verbindlichkeiten</t>
  </si>
  <si>
    <t>Holzhaeuser Str.</t>
  </si>
  <si>
    <t>ARTCAS_04</t>
  </si>
  <si>
    <t>50_BUCHHALTUNG/ARTCAS_04/Verbindlichkeiten</t>
  </si>
  <si>
    <t>HR</t>
  </si>
  <si>
    <t>Hohe Str. / Rosa-Luxemburg</t>
  </si>
  <si>
    <t>ARTCAS_05</t>
  </si>
  <si>
    <t>50_BUCHHALTUNG/ARTCAS_05/Verbindlichkeiten</t>
  </si>
  <si>
    <t>T42</t>
  </si>
  <si>
    <t>Thomasiusstr. 42</t>
  </si>
  <si>
    <t>ARTCAS_06</t>
  </si>
  <si>
    <t>50_BUCHHALTUNG/ARTCAS_06/Verbindlichkeiten</t>
  </si>
  <si>
    <t>B8</t>
  </si>
  <si>
    <t>Blucherstr. 8</t>
  </si>
  <si>
    <t>ARTCAS_07</t>
  </si>
  <si>
    <t>50_BUCHHALTUNG/ARTCAS_07/Verbindlichkeiten</t>
  </si>
  <si>
    <t>E25</t>
  </si>
  <si>
    <t>Eisenbahnstr. 25</t>
  </si>
  <si>
    <t>ARTCAS_08</t>
  </si>
  <si>
    <t>50_BUCHHALTUNG/ARTCAS_08/Verbindlichkeiten</t>
  </si>
  <si>
    <t>TG</t>
  </si>
  <si>
    <t>Torgauer Str.</t>
  </si>
  <si>
    <t>ARTCAS_09</t>
  </si>
  <si>
    <t>50_BUCHHALTUNG/ARTCAS_09/Verbindlichkeiten</t>
  </si>
  <si>
    <t>PB38</t>
  </si>
  <si>
    <t>Paul-Benndorf-Str. 38</t>
  </si>
  <si>
    <t>ARTCAS_10</t>
  </si>
  <si>
    <t>50_BUCHHALTUNG/ARTCAS_10/Verbindlichkeiten</t>
  </si>
  <si>
    <t>SF</t>
  </si>
  <si>
    <t>Schulze-Fielitz</t>
  </si>
  <si>
    <t>ARTCAS_11</t>
  </si>
  <si>
    <t>50_BUCHHALTUNG/ARTCAS_11/Verbindlichkeiten</t>
  </si>
  <si>
    <t>GD15</t>
  </si>
  <si>
    <t>Georg-Dimitroff-Str. 15</t>
  </si>
  <si>
    <t>ARTCAS_12</t>
  </si>
  <si>
    <t>50_BUCHHALTUNG/ARTCAS_12/Verbindlichkeiten</t>
  </si>
  <si>
    <t>MN10</t>
  </si>
  <si>
    <t>Martin-Niemoeller 10</t>
  </si>
  <si>
    <t>ARTCAS_13</t>
  </si>
  <si>
    <t>50_BUCHHALTUNG/ARTCAS_13/Verbindlichkeiten</t>
  </si>
  <si>
    <t>GF4</t>
  </si>
  <si>
    <t>Graefestr. 4</t>
  </si>
  <si>
    <t>ARTCAS_14</t>
  </si>
  <si>
    <t>50_BUCHHALTUNG/ARTCAS_14/Verbindlichkeiten</t>
  </si>
  <si>
    <t>H/S</t>
  </si>
  <si>
    <t>Halle/Saale</t>
  </si>
  <si>
    <t>ARTCAS_15</t>
  </si>
  <si>
    <t>50_BUCHHALTUNG/ARTCAS_15/Verbindlichkeiten</t>
  </si>
  <si>
    <t>Z1</t>
  </si>
  <si>
    <t>Zschochersche Str. 1</t>
  </si>
  <si>
    <t>ARTCAS_16</t>
  </si>
  <si>
    <t>50_BUCHHALTUNG/ARTCAS_16/Verbindlichkeiten</t>
  </si>
  <si>
    <t>BA66</t>
  </si>
  <si>
    <t>Bornaische Str. 66</t>
  </si>
  <si>
    <t>ARTCAS_17</t>
  </si>
  <si>
    <t>50_BUCHHALTUNG/ARTCAS_17/Verbindlichkeiten</t>
  </si>
  <si>
    <t>BJL</t>
  </si>
  <si>
    <t>Boehlen JL</t>
  </si>
  <si>
    <t>ARTCAS_18</t>
  </si>
  <si>
    <t>50_BUCHHALTUNG/ARTCAS_18/Verbindlichkeiten</t>
  </si>
  <si>
    <t>GS</t>
  </si>
  <si>
    <t>Grosse Steinstr.</t>
  </si>
  <si>
    <t>ARTCAS_19</t>
  </si>
  <si>
    <t>50_BUCHHALTUNG/ARTCAS_19/Verbindlichkeiten</t>
  </si>
  <si>
    <t>AFL</t>
  </si>
  <si>
    <t>AFL Projekt</t>
  </si>
  <si>
    <t>AFL_GmbH</t>
  </si>
  <si>
    <t>50_BUCHHALTUNG/AFL_GmbH/Verbindlichkeiten</t>
  </si>
  <si>
    <t>Rechnungseingangsbuch - NEG AG / ARTCAS Projekt GmbH</t>
  </si>
  <si>
    <t>Anzahl Rechnungen gesamt:</t>
  </si>
  <si>
    <t>Gesamtbetrag brutto:</t>
  </si>
  <si>
    <t>Offene Rechnungen:</t>
  </si>
  <si>
    <t>Genehmigte Rechnungen:</t>
  </si>
  <si>
    <t>Bezahlte Rechnungen:</t>
  </si>
  <si>
    <t>Ueberfaellige Rechnungen: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</si>
</sst>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sz val="10"/>
      <name val="Calibri"/>
    </font>
    <font>
      <b/>
      <sz val="14"/>
      <color rgb="FF2F5496"/>
      <name val="Calibri"/>
    </font>
    <font>
      <b/>
      <sz val="11"/>
      <name val="Calibri"/>
    </font>
    <font>
      <sz val="11"/>
      <name val="Calibri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4" fillId="0" borderId="0" xfId="0" applyFont="1"/>
    <xf numFmtId="0" fontId="5" fillId="0" borderId="0" xfId="0" applyFont="1"/>
    <xf numFmtId="4" fontId="5" fillId="0" borderId="0" xfId="0" applyNumberFormat="1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2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6" xfId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3" fillId="0" borderId="0" xfId="0" applyFont="1" applyAlignment="1"/>
    <xf numFmtId="0" fontId="0" fillId="0" borderId="0" xfId="0" applyAlignment="1"/>
  </cellXfs>
  <cellStyles count="2">
    <cellStyle name="Hyperlink" xfId="1" xr:uid="{00000000-000B-0000-0000-000008000000}"/>
    <cellStyle name="Standard" xfId="0" builtinId="0"/>
  </cellStyles>
  <dxfs count="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/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/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/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/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/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/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/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/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dd\.mm\.yyyy"/>
      <fill>
        <patternFill patternType="none"/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/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/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/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/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/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/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/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2" formatCode="0.00"/>
      <fill>
        <patternFill patternType="none"/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4" formatCode="#,##0.00"/>
      <fill>
        <patternFill patternType="none"/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4" formatCode="#,##0.00"/>
      <fill>
        <patternFill patternType="none"/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4" formatCode="#,##0.00"/>
      <fill>
        <patternFill patternType="none"/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/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/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/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/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dd\.mm\.yyyy"/>
      <fill>
        <patternFill patternType="none"/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dd\.mm\.yyyy"/>
      <fill>
        <patternFill patternType="none"/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dd\.mm\.yyyy"/>
      <fill>
        <patternFill patternType="none"/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/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/>
      </fill>
      <alignment horizontal="general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/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2F5496"/>
          <bgColor rgb="FF2F549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2D99C0-28FB-454E-A6A2-83D223B50283}" name="Table2" displayName="Table2" ref="A1:AC7" headerRowDxfId="62" dataDxfId="61" headerRowBorderDxfId="59" tableBorderDxfId="60" totalsRowBorderDxfId="58">
  <tableColumns count="29">
    <tableColumn id="1" xr3:uid="{411CC160-78D2-46F2-8FFA-82B5C31C06CB}" name="Lfd. Nr." totalsRowLabel="Total" dataDxfId="56" totalsRowDxfId="57"/>
    <tableColumn id="2" xr3:uid="{34F3FAB4-0653-4515-9C03-0954C5E69D9A}" name="RE-Nr." dataDxfId="54" totalsRowDxfId="55"/>
    <tableColumn id="3" xr3:uid="{569EE33A-E1DD-4E10-B2D9-70E7AD23068C}" name="RE-Datum" dataDxfId="52" totalsRowDxfId="53"/>
    <tableColumn id="4" xr3:uid="{AB9E1B72-1277-45AF-A49F-A18BE1140F25}" name="Eingangsdatum" dataDxfId="50" totalsRowDxfId="51"/>
    <tableColumn id="5" xr3:uid="{59F979CD-0B95-45B7-98BC-7C4E371C58AF}" name="Faelligkeitsdatum" dataDxfId="48" totalsRowDxfId="49"/>
    <tableColumn id="6" xr3:uid="{249C84FD-A2D0-4DEE-B328-77545985AEC6}" name="Lieferant" dataDxfId="46" totalsRowDxfId="47"/>
    <tableColumn id="7" xr3:uid="{DD03336E-E577-4ECF-982F-478B3F1B39E0}" name="Kred.-Konto" dataDxfId="44" totalsRowDxfId="45"/>
    <tableColumn id="8" xr3:uid="{3F3BCB74-324A-4F8D-B072-ECC629C05D05}" name="Projekt" dataDxfId="42" totalsRowDxfId="43"/>
    <tableColumn id="9" xr3:uid="{AAF127CC-D043-47CD-95E8-91A0977B5D6F}" name="Gesellschaft" dataDxfId="40" totalsRowDxfId="41"/>
    <tableColumn id="10" xr3:uid="{1C0B4941-9036-4CBB-8DB9-2BF92EC42868}" name="Bruttobetrag" dataDxfId="38" totalsRowDxfId="39"/>
    <tableColumn id="11" xr3:uid="{4051826F-5FA8-47BF-8ACA-D66D4E6297C8}" name="Nettobetrag" dataDxfId="36" totalsRowDxfId="37"/>
    <tableColumn id="12" xr3:uid="{F90CA82D-492A-4CDC-9A04-3C37604FA2E8}" name="MwSt." dataDxfId="34" totalsRowDxfId="35"/>
    <tableColumn id="13" xr3:uid="{CBC397FF-2A3A-40AB-8653-D09DB15EA87D}" name="MwSt.-Satz" dataDxfId="32" totalsRowDxfId="33"/>
    <tableColumn id="14" xr3:uid="{22A119B5-8CFF-45DD-B054-09FEBD819573}" name="Waehrung" dataDxfId="30" totalsRowDxfId="31"/>
    <tableColumn id="15" xr3:uid="{AE09060A-2F86-4E85-871B-6D78A5040738}" name="IBAN" dataDxfId="28" totalsRowDxfId="29"/>
    <tableColumn id="16" xr3:uid="{33E86ED7-57E8-42B5-9503-AC7CFD7CC919}" name="Buchungskonto" dataDxfId="26" totalsRowDxfId="27"/>
    <tableColumn id="17" xr3:uid="{580EF83E-4758-4FA7-8E35-894BB1007D2A}" name="Kostenstelle" dataDxfId="24" totalsRowDxfId="25"/>
    <tableColumn id="18" xr3:uid="{B1988E0A-4927-4CEE-B00F-8F1264495474}" name="Zahlungsstatus" dataDxfId="22" totalsRowDxfId="23"/>
    <tableColumn id="19" xr3:uid="{BEC3140B-E659-42FB-BD41-16B43F1A499B}" name="Freigabestufe" dataDxfId="20" totalsRowDxfId="21"/>
    <tableColumn id="20" xr3:uid="{143989AA-EFD4-4052-97F6-6298A56D2933}" name="Freigegeben von" dataDxfId="18" totalsRowDxfId="19"/>
    <tableColumn id="21" xr3:uid="{ECC5B24D-46E8-472D-A01C-0D9CE0B92DA7}" name="Freigabedatum" dataDxfId="16" totalsRowDxfId="17"/>
    <tableColumn id="22" xr3:uid="{9BD7BB9E-633B-4F80-8EEC-DEDC99C8B1B7}" name="Dateiname" dataDxfId="14" totalsRowDxfId="15"/>
    <tableColumn id="25" xr3:uid="{EA5B4C9B-E420-4FF7-B7B2-8D9C974E7ADC}" name="OneDrive-Folder-ID" dataDxfId="12" totalsRowDxfId="13"/>
    <tableColumn id="26" xr3:uid="{27799DAE-8172-4820-A852-F42F13025CD7}" name="OneDrive-ID" dataDxfId="10" totalsRowDxfId="11"/>
    <tableColumn id="23" xr3:uid="{E10FF3D1-B7B4-464E-B771-AE3C828E5D83}" name="OneDrive-Pfad" dataDxfId="8" totalsRowDxfId="9"/>
    <tableColumn id="24" xr3:uid="{7B3BAB5E-DE74-4992-BC85-F516892C2BD1}" name="Bemerkung" totalsRowLabel="2" dataDxfId="6" totalsRowDxfId="7"/>
    <tableColumn id="27" xr3:uid="{3CB8CBBD-A982-4744-814E-5678664AE52F}" name="Sachliche Freigabe" dataDxfId="4" totalsRowDxfId="5"/>
    <tableColumn id="28" xr3:uid="{B6FBC552-6CE9-4243-87C2-0DCA43024EE2}" name="Rechnerische freigabe" dataDxfId="2" totalsRowDxfId="3"/>
    <tableColumn id="29" xr3:uid="{47DB77DA-9546-489B-AC41-5C3D21E2A0FE}" name="Jürgen Freigabe" dataDxfId="0" totalsRow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artcas.sharepoint.com/sites/NEGAG/Freigegebene%20Dokumente/NEG_DMS/50_BUCHHALTUNG/HH%20-%20Hotel%20Konsul/Verbindlichkeiten/2026/03/2026-03-18_Rechnung_HH_Rupprecht-%26-Partn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"/>
  <sheetViews>
    <sheetView tabSelected="1" workbookViewId="0">
      <pane ySplit="1" topLeftCell="W2" activePane="bottomLeft" state="frozen"/>
      <selection pane="bottomLeft" activeCell="AC3" sqref="AC3"/>
    </sheetView>
  </sheetViews>
  <sheetFormatPr defaultColWidth="9.140625" defaultRowHeight="15"/>
  <cols>
    <col min="1" max="1" width="12.5703125" style="1" bestFit="1" customWidth="1"/>
    <col min="2" max="2" width="14.140625" style="1" bestFit="1" customWidth="1"/>
    <col min="3" max="3" width="10.140625" style="2" bestFit="1" customWidth="1"/>
    <col min="4" max="4" width="15" style="2" bestFit="1" customWidth="1"/>
    <col min="5" max="5" width="17.140625" style="2" bestFit="1" customWidth="1"/>
    <col min="6" max="6" width="18.85546875" style="1" bestFit="1" customWidth="1"/>
    <col min="7" max="7" width="11.85546875" style="1" bestFit="1" customWidth="1"/>
    <col min="8" max="8" width="8.7109375" style="1" bestFit="1" customWidth="1"/>
    <col min="9" max="9" width="21.85546875" style="1" bestFit="1" customWidth="1"/>
    <col min="10" max="10" width="12.7109375" style="3" bestFit="1" customWidth="1"/>
    <col min="11" max="11" width="12.140625" style="3" bestFit="1" customWidth="1"/>
    <col min="12" max="12" width="7" style="3" bestFit="1" customWidth="1"/>
    <col min="13" max="13" width="11.28515625" style="3" bestFit="1" customWidth="1"/>
    <col min="14" max="14" width="10.42578125" style="4" bestFit="1" customWidth="1"/>
    <col min="15" max="15" width="22.42578125" style="1" bestFit="1" customWidth="1"/>
    <col min="16" max="16" width="15.140625" style="1" bestFit="1" customWidth="1"/>
    <col min="17" max="17" width="12.140625" style="1" bestFit="1" customWidth="1"/>
    <col min="18" max="18" width="14.42578125" style="1" bestFit="1" customWidth="1"/>
    <col min="19" max="19" width="13.42578125" style="1" bestFit="1" customWidth="1"/>
    <col min="20" max="20" width="16" style="1" customWidth="1"/>
    <col min="21" max="21" width="14.7109375" style="1" bestFit="1" customWidth="1"/>
    <col min="22" max="22" width="49.5703125" style="2" bestFit="1" customWidth="1"/>
    <col min="23" max="23" width="180.28515625" style="1" bestFit="1" customWidth="1"/>
    <col min="24" max="24" width="20" style="1" bestFit="1" customWidth="1"/>
    <col min="25" max="25" width="36.5703125" style="1" bestFit="1" customWidth="1"/>
    <col min="26" max="26" width="37.140625" bestFit="1" customWidth="1"/>
    <col min="27" max="27" width="20.7109375" customWidth="1"/>
    <col min="28" max="28" width="13.7109375" customWidth="1"/>
  </cols>
  <sheetData>
    <row r="1" spans="1:29" ht="27.95" customHeight="1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11" t="s">
        <v>23</v>
      </c>
      <c r="Y1" s="11" t="s">
        <v>24</v>
      </c>
      <c r="Z1" s="12" t="s">
        <v>25</v>
      </c>
      <c r="AA1" s="11" t="s">
        <v>26</v>
      </c>
      <c r="AB1" s="11" t="s">
        <v>27</v>
      </c>
      <c r="AC1" s="11" t="s">
        <v>28</v>
      </c>
    </row>
    <row r="2" spans="1:29">
      <c r="A2" s="13" t="s">
        <v>29</v>
      </c>
      <c r="B2" s="14" t="s">
        <v>30</v>
      </c>
      <c r="C2" s="15">
        <v>46099</v>
      </c>
      <c r="D2" s="15">
        <v>46161</v>
      </c>
      <c r="E2" s="15">
        <v>46129</v>
      </c>
      <c r="F2" s="14" t="s">
        <v>31</v>
      </c>
      <c r="G2" s="14">
        <v>4290</v>
      </c>
      <c r="H2" s="14" t="s">
        <v>32</v>
      </c>
      <c r="I2" s="14" t="s">
        <v>33</v>
      </c>
      <c r="J2" s="16">
        <v>5274.19</v>
      </c>
      <c r="K2" s="16">
        <v>4431.25</v>
      </c>
      <c r="L2" s="16">
        <v>842.94</v>
      </c>
      <c r="M2" s="17">
        <v>0.19</v>
      </c>
      <c r="N2" s="14" t="s">
        <v>34</v>
      </c>
      <c r="O2" s="14" t="s">
        <v>35</v>
      </c>
      <c r="P2" s="14">
        <v>4290</v>
      </c>
      <c r="Q2" s="14" t="s">
        <v>32</v>
      </c>
      <c r="R2" s="14" t="s">
        <v>36</v>
      </c>
      <c r="S2" s="14" t="s">
        <v>37</v>
      </c>
      <c r="T2" s="14"/>
      <c r="U2" s="15"/>
      <c r="V2" s="14" t="s">
        <v>38</v>
      </c>
      <c r="W2" s="19" t="s">
        <v>39</v>
      </c>
      <c r="X2" s="14" t="s">
        <v>40</v>
      </c>
      <c r="Y2" s="14" t="s">
        <v>41</v>
      </c>
      <c r="Z2" s="18" t="s">
        <v>42</v>
      </c>
      <c r="AA2" s="20"/>
      <c r="AB2" s="20"/>
      <c r="AC2" s="20" t="s">
        <v>43</v>
      </c>
    </row>
    <row r="3" spans="1:29">
      <c r="A3" s="13" t="s">
        <v>29</v>
      </c>
      <c r="B3" s="14" t="s">
        <v>44</v>
      </c>
      <c r="C3" s="15">
        <v>46096</v>
      </c>
      <c r="D3" s="15">
        <v>46161</v>
      </c>
      <c r="E3" s="15">
        <v>46111</v>
      </c>
      <c r="F3" s="14" t="s">
        <v>45</v>
      </c>
      <c r="G3" s="14">
        <v>4210</v>
      </c>
      <c r="H3" s="14" t="s">
        <v>46</v>
      </c>
      <c r="I3" s="14" t="s">
        <v>47</v>
      </c>
      <c r="J3" s="16">
        <v>383.67</v>
      </c>
      <c r="K3" s="16">
        <v>322.41000000000003</v>
      </c>
      <c r="L3" s="16">
        <v>61.26</v>
      </c>
      <c r="M3" s="17">
        <v>0.19</v>
      </c>
      <c r="N3" s="14" t="s">
        <v>34</v>
      </c>
      <c r="O3" s="14" t="s">
        <v>48</v>
      </c>
      <c r="P3" s="14">
        <v>4210</v>
      </c>
      <c r="Q3" s="14" t="s">
        <v>46</v>
      </c>
      <c r="R3" s="14" t="s">
        <v>36</v>
      </c>
      <c r="S3" s="14" t="s">
        <v>49</v>
      </c>
      <c r="T3" s="14"/>
      <c r="U3" s="15"/>
      <c r="V3" s="14" t="s">
        <v>50</v>
      </c>
      <c r="W3" s="14" t="s">
        <v>51</v>
      </c>
      <c r="X3" s="14" t="s">
        <v>52</v>
      </c>
      <c r="Y3" s="14" t="s">
        <v>53</v>
      </c>
      <c r="Z3" s="18" t="s">
        <v>54</v>
      </c>
      <c r="AA3" s="20"/>
      <c r="AB3" s="20"/>
      <c r="AC3" s="20"/>
    </row>
    <row r="4" spans="1:29">
      <c r="A4" s="13" t="s">
        <v>29</v>
      </c>
      <c r="B4" s="14" t="s">
        <v>55</v>
      </c>
      <c r="C4" s="15">
        <v>46089</v>
      </c>
      <c r="D4" s="15">
        <v>46161</v>
      </c>
      <c r="E4" s="15">
        <v>46089</v>
      </c>
      <c r="F4" s="14" t="s">
        <v>56</v>
      </c>
      <c r="G4" s="14"/>
      <c r="H4" s="14" t="s">
        <v>57</v>
      </c>
      <c r="I4" s="14" t="s">
        <v>58</v>
      </c>
      <c r="J4" s="16">
        <v>23</v>
      </c>
      <c r="K4" s="16">
        <v>19.329999999999998</v>
      </c>
      <c r="L4" s="16">
        <v>3.67</v>
      </c>
      <c r="M4" s="17">
        <v>0.19</v>
      </c>
      <c r="N4" s="14" t="s">
        <v>34</v>
      </c>
      <c r="O4" s="14"/>
      <c r="P4" s="14"/>
      <c r="Q4" s="14" t="s">
        <v>57</v>
      </c>
      <c r="R4" s="14" t="s">
        <v>36</v>
      </c>
      <c r="S4" s="14" t="s">
        <v>59</v>
      </c>
      <c r="T4" s="14"/>
      <c r="U4" s="15"/>
      <c r="V4" s="14" t="s">
        <v>60</v>
      </c>
      <c r="W4" s="14" t="s">
        <v>61</v>
      </c>
      <c r="X4" s="14" t="s">
        <v>52</v>
      </c>
      <c r="Y4" s="14" t="s">
        <v>62</v>
      </c>
      <c r="Z4" s="18" t="s">
        <v>63</v>
      </c>
      <c r="AA4" s="20"/>
      <c r="AB4" s="20"/>
      <c r="AC4" s="20"/>
    </row>
    <row r="5" spans="1:29">
      <c r="A5" s="13" t="s">
        <v>64</v>
      </c>
      <c r="B5" s="14" t="s">
        <v>44</v>
      </c>
      <c r="C5" s="15">
        <v>46096</v>
      </c>
      <c r="D5" s="15">
        <v>46161</v>
      </c>
      <c r="E5" s="15">
        <v>46111</v>
      </c>
      <c r="F5" s="14" t="s">
        <v>45</v>
      </c>
      <c r="G5" s="14">
        <v>4210</v>
      </c>
      <c r="H5" s="14" t="s">
        <v>46</v>
      </c>
      <c r="I5" s="14" t="s">
        <v>47</v>
      </c>
      <c r="J5" s="16">
        <v>383.67</v>
      </c>
      <c r="K5" s="16">
        <v>322.41000000000003</v>
      </c>
      <c r="L5" s="16">
        <v>61.26</v>
      </c>
      <c r="M5" s="17">
        <v>0.19</v>
      </c>
      <c r="N5" s="14" t="s">
        <v>34</v>
      </c>
      <c r="O5" s="14" t="s">
        <v>48</v>
      </c>
      <c r="P5" s="14">
        <v>4210</v>
      </c>
      <c r="Q5" s="14" t="s">
        <v>46</v>
      </c>
      <c r="R5" s="14" t="s">
        <v>36</v>
      </c>
      <c r="S5" s="14" t="s">
        <v>49</v>
      </c>
      <c r="T5" s="14"/>
      <c r="U5" s="15"/>
      <c r="V5" s="14" t="s">
        <v>50</v>
      </c>
      <c r="W5" s="14" t="s">
        <v>51</v>
      </c>
      <c r="X5" s="14" t="s">
        <v>65</v>
      </c>
      <c r="Y5" s="14" t="s">
        <v>53</v>
      </c>
      <c r="Z5" s="18" t="s">
        <v>54</v>
      </c>
      <c r="AA5" s="20"/>
      <c r="AB5" s="20"/>
      <c r="AC5" s="20"/>
    </row>
    <row r="6" spans="1:29">
      <c r="A6" s="13" t="s">
        <v>64</v>
      </c>
      <c r="B6" s="14" t="s">
        <v>44</v>
      </c>
      <c r="C6" s="15">
        <v>46096</v>
      </c>
      <c r="D6" s="15">
        <v>46161</v>
      </c>
      <c r="E6" s="15">
        <v>46111</v>
      </c>
      <c r="F6" s="14" t="s">
        <v>45</v>
      </c>
      <c r="G6" s="14">
        <v>4210</v>
      </c>
      <c r="H6" s="14" t="s">
        <v>46</v>
      </c>
      <c r="I6" s="14" t="s">
        <v>47</v>
      </c>
      <c r="J6" s="16">
        <v>383.67</v>
      </c>
      <c r="K6" s="16">
        <v>322.41000000000003</v>
      </c>
      <c r="L6" s="16">
        <v>61.26</v>
      </c>
      <c r="M6" s="17">
        <v>0.19</v>
      </c>
      <c r="N6" s="14" t="s">
        <v>34</v>
      </c>
      <c r="O6" s="14" t="s">
        <v>48</v>
      </c>
      <c r="P6" s="14">
        <v>4210</v>
      </c>
      <c r="Q6" s="14" t="s">
        <v>46</v>
      </c>
      <c r="R6" s="14" t="s">
        <v>36</v>
      </c>
      <c r="S6" s="14" t="s">
        <v>49</v>
      </c>
      <c r="T6" s="14"/>
      <c r="U6" s="15"/>
      <c r="V6" s="14" t="s">
        <v>50</v>
      </c>
      <c r="W6" s="14" t="s">
        <v>51</v>
      </c>
      <c r="X6" s="14" t="s">
        <v>52</v>
      </c>
      <c r="Y6" s="14" t="s">
        <v>53</v>
      </c>
      <c r="Z6" s="18" t="s">
        <v>54</v>
      </c>
      <c r="AA6" s="20"/>
      <c r="AB6" s="20"/>
      <c r="AC6" s="20"/>
    </row>
    <row r="7" spans="1:29">
      <c r="A7" s="13" t="s">
        <v>64</v>
      </c>
      <c r="B7" s="14" t="s">
        <v>66</v>
      </c>
      <c r="C7" s="15">
        <v>46163</v>
      </c>
      <c r="D7" s="15">
        <v>46163</v>
      </c>
      <c r="E7" s="15"/>
      <c r="F7" s="14" t="s">
        <v>67</v>
      </c>
      <c r="G7" s="14">
        <v>4220</v>
      </c>
      <c r="H7" s="14" t="s">
        <v>57</v>
      </c>
      <c r="I7" s="14" t="s">
        <v>58</v>
      </c>
      <c r="J7" s="16">
        <v>1473.93</v>
      </c>
      <c r="K7" s="16">
        <v>1238.5999999999999</v>
      </c>
      <c r="L7" s="16">
        <v>235.33</v>
      </c>
      <c r="M7" s="17">
        <v>0.19</v>
      </c>
      <c r="N7" s="14" t="s">
        <v>34</v>
      </c>
      <c r="O7" s="14" t="s">
        <v>68</v>
      </c>
      <c r="P7" s="14">
        <v>4220</v>
      </c>
      <c r="Q7" s="14" t="s">
        <v>57</v>
      </c>
      <c r="R7" s="14" t="s">
        <v>36</v>
      </c>
      <c r="S7" s="14" t="s">
        <v>49</v>
      </c>
      <c r="T7" s="14"/>
      <c r="U7" s="15"/>
      <c r="V7" s="14" t="s">
        <v>69</v>
      </c>
      <c r="W7" s="14" t="s">
        <v>70</v>
      </c>
      <c r="X7" s="14" t="s">
        <v>65</v>
      </c>
      <c r="Y7" s="14" t="s">
        <v>71</v>
      </c>
      <c r="Z7" s="18" t="s">
        <v>63</v>
      </c>
      <c r="AA7" s="20"/>
      <c r="AB7" s="20"/>
      <c r="AC7" s="20"/>
    </row>
  </sheetData>
  <dataValidations count="5">
    <dataValidation type="list" allowBlank="1" errorTitle="Ungueltiger Projektcode" error="Bitte gueltigen Projektcode auswaehlen" sqref="H8:H1006" xr:uid="{00000000-0002-0000-0000-000000000000}">
      <formula1>"B69,B69a,R100,HH,HR,T42,B8,E25,TG,PB38,SF,GD15,MN10,GF4,H/S,Z1,BA66,BJL,GS,AFL"</formula1>
    </dataValidation>
    <dataValidation type="list" allowBlank="1" sqref="I8:I1006" xr:uid="{00000000-0002-0000-0000-000001000000}">
      <formula1>"NEG_AG,Messeblick,ACI,APG,BSG,AFL_GmbH,ARTCAS_01,ARTCAS_02,ARTCAS_03,ARTCAS_04,ARTCAS_05,ARTCAS_06,ARTCAS_07,ARTCAS_08,ARTCAS_09,ARTCAS_10,ARTCAS_11,ARTCAS_12,ARTCAS_13,ARTCAS_14,ARTCAS_15,ARTCAS_16,ARTCAS_17,ARTCAS_18,ARTCAS_19"</formula1>
    </dataValidation>
    <dataValidation type="list" allowBlank="1" sqref="S8:S1006" xr:uid="{00000000-0002-0000-0000-000002000000}">
      <formula1>"Offen,Genehmigt,Bezahlt,Ueberfaellig,Storniert"</formula1>
    </dataValidation>
    <dataValidation type="list" allowBlank="1" sqref="T8:T1006" xr:uid="{00000000-0002-0000-0000-000003000000}">
      <formula1>"Auto,2-Stufen,3-Stufen"</formula1>
    </dataValidation>
    <dataValidation type="list" allowBlank="1" sqref="O8:O1006" xr:uid="{00000000-0002-0000-0000-000004000000}">
      <formula1>"EUR,USD,GBP,CHF"</formula1>
    </dataValidation>
  </dataValidations>
  <hyperlinks>
    <hyperlink ref="W2" r:id="rId1" xr:uid="{85A580CC-B8A7-407F-AA6A-968794275230}"/>
  </hyperlinks>
  <pageMargins left="0.75" right="0.75" top="1" bottom="1" header="0.5" footer="0.5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workbookViewId="0">
      <pane ySplit="1" topLeftCell="A2" activePane="bottomLeft" state="frozen"/>
      <selection pane="bottomLeft"/>
    </sheetView>
  </sheetViews>
  <sheetFormatPr defaultColWidth="9.140625" defaultRowHeight="15"/>
  <cols>
    <col min="1" max="1" width="14" customWidth="1"/>
    <col min="2" max="2" width="30" customWidth="1"/>
    <col min="3" max="3" width="20" customWidth="1"/>
    <col min="4" max="4" width="32" customWidth="1"/>
    <col min="5" max="5" width="30" customWidth="1"/>
  </cols>
  <sheetData>
    <row r="1" spans="1:5">
      <c r="A1" s="5" t="s">
        <v>6</v>
      </c>
      <c r="B1" s="5" t="s">
        <v>5</v>
      </c>
      <c r="C1" s="5" t="s">
        <v>72</v>
      </c>
      <c r="D1" s="5" t="s">
        <v>73</v>
      </c>
      <c r="E1" s="5" t="s">
        <v>25</v>
      </c>
    </row>
    <row r="2" spans="1:5">
      <c r="A2" s="6" t="s">
        <v>74</v>
      </c>
      <c r="B2" s="6" t="s">
        <v>45</v>
      </c>
      <c r="C2" s="6" t="s">
        <v>75</v>
      </c>
      <c r="D2" s="6"/>
      <c r="E2" s="6"/>
    </row>
    <row r="3" spans="1:5">
      <c r="A3" s="6" t="s">
        <v>76</v>
      </c>
      <c r="B3" s="6" t="s">
        <v>67</v>
      </c>
      <c r="C3" s="6" t="s">
        <v>75</v>
      </c>
      <c r="D3" s="6"/>
      <c r="E3" s="6"/>
    </row>
    <row r="4" spans="1:5">
      <c r="A4" s="6" t="s">
        <v>77</v>
      </c>
      <c r="B4" s="6" t="s">
        <v>78</v>
      </c>
      <c r="C4" s="6" t="s">
        <v>79</v>
      </c>
      <c r="D4" s="6"/>
      <c r="E4" s="6"/>
    </row>
    <row r="5" spans="1:5">
      <c r="A5" s="6" t="s">
        <v>80</v>
      </c>
      <c r="B5" s="6" t="s">
        <v>81</v>
      </c>
      <c r="C5" s="6" t="s">
        <v>79</v>
      </c>
      <c r="D5" s="6"/>
      <c r="E5" s="6"/>
    </row>
    <row r="6" spans="1:5">
      <c r="A6" s="6" t="s">
        <v>82</v>
      </c>
      <c r="B6" s="6" t="s">
        <v>83</v>
      </c>
      <c r="C6" s="6" t="s">
        <v>84</v>
      </c>
      <c r="D6" s="6"/>
      <c r="E6" s="6"/>
    </row>
    <row r="7" spans="1:5">
      <c r="A7" s="6" t="s">
        <v>85</v>
      </c>
      <c r="B7" s="6" t="s">
        <v>86</v>
      </c>
      <c r="C7" s="6" t="s">
        <v>84</v>
      </c>
      <c r="D7" s="6"/>
      <c r="E7" s="6"/>
    </row>
    <row r="8" spans="1:5">
      <c r="A8" s="6" t="s">
        <v>87</v>
      </c>
      <c r="B8" s="6" t="s">
        <v>88</v>
      </c>
      <c r="C8" s="6" t="s">
        <v>89</v>
      </c>
      <c r="D8" s="6"/>
      <c r="E8" s="6"/>
    </row>
    <row r="9" spans="1:5">
      <c r="A9" s="6" t="s">
        <v>90</v>
      </c>
      <c r="B9" s="6" t="s">
        <v>91</v>
      </c>
      <c r="C9" s="6" t="s">
        <v>92</v>
      </c>
      <c r="D9" s="6"/>
      <c r="E9" s="6"/>
    </row>
    <row r="10" spans="1:5">
      <c r="A10" s="6" t="s">
        <v>93</v>
      </c>
      <c r="B10" s="6" t="s">
        <v>94</v>
      </c>
      <c r="C10" s="6" t="s">
        <v>89</v>
      </c>
      <c r="D10" s="6"/>
      <c r="E10" s="6"/>
    </row>
    <row r="11" spans="1:5">
      <c r="A11" s="6" t="s">
        <v>95</v>
      </c>
      <c r="B11" s="6" t="s">
        <v>96</v>
      </c>
      <c r="C11" s="6" t="s">
        <v>89</v>
      </c>
      <c r="D11" s="6"/>
      <c r="E11" s="6"/>
    </row>
    <row r="12" spans="1:5">
      <c r="A12" s="6" t="s">
        <v>97</v>
      </c>
      <c r="B12" s="6" t="s">
        <v>98</v>
      </c>
      <c r="C12" s="6" t="s">
        <v>99</v>
      </c>
      <c r="D12" s="6"/>
      <c r="E12" s="6"/>
    </row>
    <row r="13" spans="1:5">
      <c r="A13" s="6" t="s">
        <v>100</v>
      </c>
      <c r="B13" s="6" t="s">
        <v>101</v>
      </c>
      <c r="C13" s="6" t="s">
        <v>99</v>
      </c>
      <c r="D13" s="6"/>
      <c r="E13" s="6"/>
    </row>
  </sheetData>
  <autoFilter ref="A1:E1" xr:uid="{00000000-0009-0000-0000-000001000000}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workbookViewId="0">
      <pane ySplit="1" topLeftCell="A2" activePane="bottomLeft" state="frozen"/>
      <selection pane="bottomLeft"/>
    </sheetView>
  </sheetViews>
  <sheetFormatPr defaultColWidth="9.140625" defaultRowHeight="15"/>
  <cols>
    <col min="1" max="1" width="14" customWidth="1"/>
    <col min="2" max="2" width="30" customWidth="1"/>
    <col min="3" max="3" width="22" customWidth="1"/>
    <col min="4" max="4" width="50" customWidth="1"/>
  </cols>
  <sheetData>
    <row r="1" spans="1:4">
      <c r="A1" s="5" t="s">
        <v>102</v>
      </c>
      <c r="B1" s="5" t="s">
        <v>103</v>
      </c>
      <c r="C1" s="5" t="s">
        <v>8</v>
      </c>
      <c r="D1" s="5" t="s">
        <v>104</v>
      </c>
    </row>
    <row r="2" spans="1:4">
      <c r="A2" s="6" t="s">
        <v>46</v>
      </c>
      <c r="B2" s="6" t="s">
        <v>105</v>
      </c>
      <c r="C2" s="6" t="s">
        <v>106</v>
      </c>
      <c r="D2" s="6" t="s">
        <v>107</v>
      </c>
    </row>
    <row r="3" spans="1:4">
      <c r="A3" s="6" t="s">
        <v>108</v>
      </c>
      <c r="B3" s="6" t="s">
        <v>109</v>
      </c>
      <c r="C3" s="6" t="s">
        <v>110</v>
      </c>
      <c r="D3" s="6" t="s">
        <v>111</v>
      </c>
    </row>
    <row r="4" spans="1:4">
      <c r="A4" s="6" t="s">
        <v>112</v>
      </c>
      <c r="B4" s="6" t="s">
        <v>113</v>
      </c>
      <c r="C4" s="6" t="s">
        <v>114</v>
      </c>
      <c r="D4" s="6" t="s">
        <v>115</v>
      </c>
    </row>
    <row r="5" spans="1:4">
      <c r="A5" s="6" t="s">
        <v>32</v>
      </c>
      <c r="B5" s="6" t="s">
        <v>116</v>
      </c>
      <c r="C5" s="6" t="s">
        <v>117</v>
      </c>
      <c r="D5" s="6" t="s">
        <v>118</v>
      </c>
    </row>
    <row r="6" spans="1:4">
      <c r="A6" s="6" t="s">
        <v>119</v>
      </c>
      <c r="B6" s="6" t="s">
        <v>120</v>
      </c>
      <c r="C6" s="6" t="s">
        <v>121</v>
      </c>
      <c r="D6" s="6" t="s">
        <v>122</v>
      </c>
    </row>
    <row r="7" spans="1:4">
      <c r="A7" s="6" t="s">
        <v>123</v>
      </c>
      <c r="B7" s="6" t="s">
        <v>124</v>
      </c>
      <c r="C7" s="6" t="s">
        <v>125</v>
      </c>
      <c r="D7" s="6" t="s">
        <v>126</v>
      </c>
    </row>
    <row r="8" spans="1:4">
      <c r="A8" s="6" t="s">
        <v>127</v>
      </c>
      <c r="B8" s="6" t="s">
        <v>128</v>
      </c>
      <c r="C8" s="6" t="s">
        <v>129</v>
      </c>
      <c r="D8" s="6" t="s">
        <v>130</v>
      </c>
    </row>
    <row r="9" spans="1:4">
      <c r="A9" s="6" t="s">
        <v>131</v>
      </c>
      <c r="B9" s="6" t="s">
        <v>132</v>
      </c>
      <c r="C9" s="6" t="s">
        <v>133</v>
      </c>
      <c r="D9" s="6" t="s">
        <v>134</v>
      </c>
    </row>
    <row r="10" spans="1:4">
      <c r="A10" s="6" t="s">
        <v>135</v>
      </c>
      <c r="B10" s="6" t="s">
        <v>136</v>
      </c>
      <c r="C10" s="6" t="s">
        <v>137</v>
      </c>
      <c r="D10" s="6" t="s">
        <v>138</v>
      </c>
    </row>
    <row r="11" spans="1:4">
      <c r="A11" s="6" t="s">
        <v>139</v>
      </c>
      <c r="B11" s="6" t="s">
        <v>140</v>
      </c>
      <c r="C11" s="6" t="s">
        <v>141</v>
      </c>
      <c r="D11" s="6" t="s">
        <v>142</v>
      </c>
    </row>
    <row r="12" spans="1:4">
      <c r="A12" s="6" t="s">
        <v>143</v>
      </c>
      <c r="B12" s="6" t="s">
        <v>144</v>
      </c>
      <c r="C12" s="6" t="s">
        <v>145</v>
      </c>
      <c r="D12" s="6" t="s">
        <v>146</v>
      </c>
    </row>
    <row r="13" spans="1:4">
      <c r="A13" s="6" t="s">
        <v>147</v>
      </c>
      <c r="B13" s="6" t="s">
        <v>148</v>
      </c>
      <c r="C13" s="6" t="s">
        <v>149</v>
      </c>
      <c r="D13" s="6" t="s">
        <v>150</v>
      </c>
    </row>
    <row r="14" spans="1:4">
      <c r="A14" s="6" t="s">
        <v>151</v>
      </c>
      <c r="B14" s="6" t="s">
        <v>152</v>
      </c>
      <c r="C14" s="6" t="s">
        <v>153</v>
      </c>
      <c r="D14" s="6" t="s">
        <v>154</v>
      </c>
    </row>
    <row r="15" spans="1:4">
      <c r="A15" s="6" t="s">
        <v>155</v>
      </c>
      <c r="B15" s="6" t="s">
        <v>156</v>
      </c>
      <c r="C15" s="6" t="s">
        <v>157</v>
      </c>
      <c r="D15" s="6" t="s">
        <v>158</v>
      </c>
    </row>
    <row r="16" spans="1:4">
      <c r="A16" s="6" t="s">
        <v>159</v>
      </c>
      <c r="B16" s="6" t="s">
        <v>160</v>
      </c>
      <c r="C16" s="6" t="s">
        <v>161</v>
      </c>
      <c r="D16" s="6" t="s">
        <v>162</v>
      </c>
    </row>
    <row r="17" spans="1:4">
      <c r="A17" s="6" t="s">
        <v>163</v>
      </c>
      <c r="B17" s="6" t="s">
        <v>164</v>
      </c>
      <c r="C17" s="6" t="s">
        <v>165</v>
      </c>
      <c r="D17" s="6" t="s">
        <v>166</v>
      </c>
    </row>
    <row r="18" spans="1:4">
      <c r="A18" s="6" t="s">
        <v>167</v>
      </c>
      <c r="B18" s="6" t="s">
        <v>168</v>
      </c>
      <c r="C18" s="6" t="s">
        <v>169</v>
      </c>
      <c r="D18" s="6" t="s">
        <v>170</v>
      </c>
    </row>
    <row r="19" spans="1:4">
      <c r="A19" s="6" t="s">
        <v>171</v>
      </c>
      <c r="B19" s="6" t="s">
        <v>172</v>
      </c>
      <c r="C19" s="6" t="s">
        <v>173</v>
      </c>
      <c r="D19" s="6" t="s">
        <v>174</v>
      </c>
    </row>
    <row r="20" spans="1:4">
      <c r="A20" s="6" t="s">
        <v>175</v>
      </c>
      <c r="B20" s="6" t="s">
        <v>176</v>
      </c>
      <c r="C20" s="6" t="s">
        <v>177</v>
      </c>
      <c r="D20" s="6" t="s">
        <v>178</v>
      </c>
    </row>
    <row r="21" spans="1:4">
      <c r="A21" s="6" t="s">
        <v>179</v>
      </c>
      <c r="B21" s="6" t="s">
        <v>180</v>
      </c>
      <c r="C21" s="6" t="s">
        <v>181</v>
      </c>
      <c r="D21" s="6" t="s">
        <v>182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"/>
  <sheetViews>
    <sheetView workbookViewId="0"/>
  </sheetViews>
  <sheetFormatPr defaultColWidth="9.140625" defaultRowHeight="15"/>
  <cols>
    <col min="1" max="1" width="35" customWidth="1"/>
    <col min="2" max="2" width="20" customWidth="1"/>
  </cols>
  <sheetData>
    <row r="1" spans="1:4" ht="30" customHeight="1">
      <c r="A1" s="21" t="s">
        <v>183</v>
      </c>
      <c r="B1" s="22"/>
      <c r="C1" s="22"/>
      <c r="D1" s="22"/>
    </row>
    <row r="3" spans="1:4">
      <c r="A3" s="7" t="s">
        <v>184</v>
      </c>
      <c r="B3" s="8">
        <f>COUNTA(Rechnungseingangsbuch!A8:A1006)-COUNTBLANK(Rechnungseingangsbuch!A8:A1006)</f>
        <v>-999</v>
      </c>
    </row>
    <row r="4" spans="1:4">
      <c r="A4" s="7" t="s">
        <v>185</v>
      </c>
      <c r="B4" s="9">
        <f>SUMPRODUCT((Rechnungseingangsbuch!J8:J1006&lt;&gt;"")*(Rechnungseingangsbuch!J8:J1006))</f>
        <v>0</v>
      </c>
    </row>
    <row r="5" spans="1:4">
      <c r="A5" s="7" t="s">
        <v>186</v>
      </c>
      <c r="B5" s="8">
        <f>COUNTIF(Rechnungseingangsbuch!S8:S1006,"Offen")</f>
        <v>0</v>
      </c>
    </row>
    <row r="6" spans="1:4">
      <c r="A6" s="7" t="s">
        <v>187</v>
      </c>
      <c r="B6" s="8">
        <f>COUNTIF(Rechnungseingangsbuch!S8:S1006,"Genehmigt")</f>
        <v>0</v>
      </c>
    </row>
    <row r="7" spans="1:4">
      <c r="A7" s="7" t="s">
        <v>188</v>
      </c>
      <c r="B7" s="8">
        <f>COUNTIF(Rechnungseingangsbuch!S8:S1006,"Bezahlt")</f>
        <v>0</v>
      </c>
    </row>
    <row r="8" spans="1:4">
      <c r="A8" s="7" t="s">
        <v>189</v>
      </c>
      <c r="B8" s="8">
        <f>COUNTIF(Rechnungseingangsbuch!S8:S1006,"Ueberfaellig")</f>
        <v>0</v>
      </c>
    </row>
  </sheetData>
  <mergeCells count="1">
    <mergeCell ref="A1:D1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0D375A8C477F4F9BBD02670D11B90F" ma:contentTypeVersion="12" ma:contentTypeDescription="Ein neues Dokument erstellen." ma:contentTypeScope="" ma:versionID="78e9a9773c46f2f6536292b8cf1dec04">
  <xsd:schema xmlns:xsd="http://www.w3.org/2001/XMLSchema" xmlns:xs="http://www.w3.org/2001/XMLSchema" xmlns:p="http://schemas.microsoft.com/office/2006/metadata/properties" xmlns:ns2="a9a89fd8-fe58-46ad-ae38-91bdd15eca1c" xmlns:ns3="74f67d03-2abc-4569-8fa1-783450d03231" targetNamespace="http://schemas.microsoft.com/office/2006/metadata/properties" ma:root="true" ma:fieldsID="7b2f4e08e4132fd31f362cc4b8a8a195" ns2:_="" ns3:_="">
    <xsd:import namespace="a9a89fd8-fe58-46ad-ae38-91bdd15eca1c"/>
    <xsd:import namespace="74f67d03-2abc-4569-8fa1-783450d032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89fd8-fe58-46ad-ae38-91bdd15eca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5d412b70-e879-4f61-9b72-4c36d69c08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67d03-2abc-4569-8fa1-783450d0323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2c8109e-147b-4d8b-9336-4b91468b5e4e}" ma:internalName="TaxCatchAll" ma:showField="CatchAllData" ma:web="74f67d03-2abc-4569-8fa1-783450d032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a89fd8-fe58-46ad-ae38-91bdd15eca1c">
      <Terms xmlns="http://schemas.microsoft.com/office/infopath/2007/PartnerControls"/>
    </lcf76f155ced4ddcb4097134ff3c332f>
    <TaxCatchAll xmlns="74f67d03-2abc-4569-8fa1-783450d03231" xsi:nil="true"/>
  </documentManagement>
</p:properties>
</file>

<file path=customXml/itemProps1.xml><?xml version="1.0" encoding="utf-8"?>
<ds:datastoreItem xmlns:ds="http://schemas.openxmlformats.org/officeDocument/2006/customXml" ds:itemID="{97ABED9A-880F-41CE-9704-DF585968345A}"/>
</file>

<file path=customXml/itemProps2.xml><?xml version="1.0" encoding="utf-8"?>
<ds:datastoreItem xmlns:ds="http://schemas.openxmlformats.org/officeDocument/2006/customXml" ds:itemID="{FA4F79AA-7FA9-433F-9053-2DE2FDEC8BC1}"/>
</file>

<file path=customXml/itemProps3.xml><?xml version="1.0" encoding="utf-8"?>
<ds:datastoreItem xmlns:ds="http://schemas.openxmlformats.org/officeDocument/2006/customXml" ds:itemID="{7E1D4685-6700-45B9-B408-714A3B7BFB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Ablage</cp:lastModifiedBy>
  <cp:revision/>
  <dcterms:created xsi:type="dcterms:W3CDTF">2026-02-26T04:29:02Z</dcterms:created>
  <dcterms:modified xsi:type="dcterms:W3CDTF">2026-05-29T11:47:00Z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0x010100B80D375A8C477F4F9BBD02670D11B90F</vt:lpwstr>
  </property>
  <property fmtid="{D5CDD505-2E9C-101B-9397-08002B2CF9AE}" pid="3" name="Order">
    <vt:r8>116600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